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ate1904="1"/>
  <bookViews>
    <workbookView xWindow="120" yWindow="105" windowWidth="21240" windowHeight="12345" tabRatio="500" activeTab="0"/>
  </bookViews>
  <sheets>
    <sheet name="Foreclosures &amp; Mods" sheetId="1" r:id="rId1"/>
    <sheet name="Types of Mods" sheetId="2" r:id="rId2"/>
    <sheet name="Reperformance" sheetId="3" r:id="rId3"/>
    <sheet name="Notes" sheetId="4" r:id="rId4"/>
    <sheet name="SummaryChart" sheetId="5" r:id="rId5"/>
    <sheet name="Sheet1" sheetId="6" r:id="rId6"/>
  </sheets>
  <definedNames>
    <definedName name="_ftn1" localSheetId="5">'Sheet1'!$A$11</definedName>
  </definedNames>
  <calcPr calcId="125725"/>
  <extLst/>
</workbook>
</file>

<file path=xl/sharedStrings.xml><?xml version="1.0" encoding="utf-8"?>
<sst xmlns="http://schemas.openxmlformats.org/spreadsheetml/2006/main" count="86" uniqueCount="79">
  <si>
    <t>Note on "prime", "Subprime" and "alt-A":  Several reports (HOPE NOW, FPWG) provide subtotals for prime, subprime, alt-A or nonprime categories.</t>
  </si>
  <si>
    <t>The definitions are not sufficiently uniform to make useful comparisons.  Some reports identify subprime loans by borrower FICO score, while</t>
  </si>
  <si>
    <t>Foreclosure sales - HOPE NOW(1)(extrapolated)</t>
  </si>
  <si>
    <t>Foreclosures are concentrated both among higher-rate and nontraditional loan products and among borrowers with lower credit scores in all types of products.</t>
  </si>
  <si>
    <t>Number of Loans Closed</t>
  </si>
  <si>
    <t>Did not report</t>
  </si>
  <si>
    <t>TEMPORARY: Modification effective for less than life of loan</t>
  </si>
  <si>
    <t>PERMANENT: Modification effective for life of loan</t>
  </si>
  <si>
    <t>Types of mods closed:</t>
  </si>
  <si>
    <t>Total</t>
  </si>
  <si>
    <t>Percentage</t>
  </si>
  <si>
    <t>Foreclosure starts (80% of market)- MBA NDS(5)</t>
  </si>
  <si>
    <t>Higher payment</t>
  </si>
  <si>
    <t>Reset freeze</t>
  </si>
  <si>
    <t xml:space="preserve"> </t>
  </si>
  <si>
    <t>June</t>
  </si>
  <si>
    <t xml:space="preserve">July </t>
  </si>
  <si>
    <t>August</t>
  </si>
  <si>
    <t>(numbers displayed on graph</t>
  </si>
  <si>
    <t>in report)</t>
  </si>
  <si>
    <t>Mod by reducing rate below reset rate but above start rate</t>
  </si>
  <si>
    <t>Mod with term extension</t>
  </si>
  <si>
    <t>Mod with reduction in principal balance</t>
  </si>
  <si>
    <t>Mod using two or more of above modifications</t>
  </si>
  <si>
    <t>Total:</t>
  </si>
  <si>
    <t>Other (presumably arrears capitalization)</t>
  </si>
  <si>
    <t>Foreclosure starts Fannie/Freddie- FHFA (6)</t>
  </si>
  <si>
    <t>Foreclosure starts (85% of market)- MBA NDS(5)</t>
  </si>
  <si>
    <t>Foreclosure starts - HOPE NOW (1)(extrapolated)</t>
  </si>
  <si>
    <t>Modifications on Fannie/Freddie loans FHFA (6)</t>
  </si>
  <si>
    <t>One indication of how well the classifications work is the delinquency and foreclosure rates.  The FHFA report uses a FICO score cutoff.</t>
  </si>
  <si>
    <t>(3) Credit Suisse report on Mortgage modifications is based on data from LoanPerformance - CS did not use actual mod dates or flags but inferred mods from differences between original and current terms, which may false positives resulting from exotic ARM structures.  LP covers only securitized loans not in GSE issues, primarily subprime and alt-A.</t>
  </si>
  <si>
    <t>all #s in 000's</t>
  </si>
  <si>
    <t>HOPE NOW totals extrapolated to market, others are actual #s from sample</t>
  </si>
  <si>
    <t>Modifications -OCC Mortgage Metrics (4)</t>
  </si>
  <si>
    <t>Modifications completed:</t>
  </si>
  <si>
    <t>Foreclosures</t>
  </si>
  <si>
    <t>PROFILE OF CLOSED MODIFICATIONS</t>
  </si>
  <si>
    <t>May</t>
  </si>
  <si>
    <t>April</t>
  </si>
  <si>
    <t>March</t>
  </si>
  <si>
    <t>February</t>
  </si>
  <si>
    <t>January</t>
  </si>
  <si>
    <t>and 6.63% foreclosure starts for subprime ARMs.  Product type seems as or more predictive than FICO score in defining subprime.</t>
  </si>
  <si>
    <t>About 17% of the Fannie/Freddie mortgages included in the FHFA reports are classified subprime based on FICo scores.</t>
  </si>
  <si>
    <t>State FPWG(2)</t>
  </si>
  <si>
    <t>October</t>
  </si>
  <si>
    <t>Time horizon for closed loan modifications</t>
  </si>
  <si>
    <t>Modifications -Credit Suisse from LP (3)</t>
  </si>
  <si>
    <t>(2) State Foreclosure Prevention Working Group reports are compiled from totals reported by 13 servicers covering 15 million mortgages.  Their numbers are not extrapolated.</t>
  </si>
  <si>
    <t>(1) HOPE NOW data reports are compiled from totals reported by 27 servicers with 33 million mortgages.  HN estimates they cover 93% of subprime and 70% of prime.  Their totals are extrapolated to the market based estimated market coverage; they do not provide raw numbers.</t>
  </si>
  <si>
    <t>other reports rely on price or loan product.  Many borrowers with low FICO scores had conforming loans (including FHA) at prime rates.</t>
  </si>
  <si>
    <t xml:space="preserve">(4) OCC/OTS Mortgage Metrics: loan-level data reported by national banks and thrifts, with 34.7 million mortgages, estimated as 60% of the market.  88% of the mortgages reported on are securitized. </t>
  </si>
  <si>
    <t>Many borrowers with high FICO scores have high-rate hybrid ARM loans from subprime lenders.  While loans were usefully segregated</t>
  </si>
  <si>
    <t>by the identity of the lender in the 1990s, the lines between subprime, alt-A and prime were blurred especially in the 2005-2007 period</t>
  </si>
  <si>
    <t>which accounts for most of the foreclosures in process in 2008.</t>
  </si>
  <si>
    <t>Foreclosures and Loan Modifications Update</t>
  </si>
  <si>
    <t>Alan M. White</t>
  </si>
  <si>
    <t>Valparaiso University School of Law</t>
  </si>
  <si>
    <t>Modifications - State FPWG (2)</t>
  </si>
  <si>
    <t>F/C inventory MBA</t>
  </si>
  <si>
    <t>Mod by freezing rate at initial start rate</t>
  </si>
  <si>
    <t>Mod by reducing rate below initial rate</t>
  </si>
  <si>
    <t>(6)  FHFA Mortgage Metrics Report covers 30.6 million first mortgages serviced for Fannie Mae and Freddie Mac.  It excludes by definition most securitized subprime and alt-A mortgages.</t>
  </si>
  <si>
    <t>Foreclosure sales Fannie/Freddie - FHFA (6)</t>
  </si>
  <si>
    <t>See next sheet for Modification types</t>
  </si>
  <si>
    <t>Modifications - HOPE NOW (extrapolated to market)</t>
  </si>
  <si>
    <t>Credit Suisse (3)</t>
  </si>
  <si>
    <t>Principal Reduction</t>
  </si>
  <si>
    <t>Lower payment</t>
  </si>
  <si>
    <t>90-day delinquency (not inc. foreclosures)</t>
  </si>
  <si>
    <t>All delinquency (not inc. foreclosures)</t>
  </si>
  <si>
    <t>(5) MBA's National Delinquency Survey is released quarterly and covers 45 million mortgages, or about 80% of the market.</t>
  </si>
  <si>
    <t>Reset mods are generally made to currently performing loans, all other categories tend to be delinquent or in foreclosure.</t>
  </si>
  <si>
    <t>Totals</t>
  </si>
  <si>
    <t xml:space="preserve">OCC/OTS Mortgage Metrics report 3rd quarter 2008. </t>
  </si>
  <si>
    <t>Foreclosure sales - OCC</t>
  </si>
  <si>
    <t>FHFA reports subprime foreclosure starts at 0.33%/mo or 1.2%/ quarter.  This compares with 2.07% subprime foreclosure starts reported by MBA,</t>
  </si>
  <si>
    <t>Date normalized</t>
  </si>
</sst>
</file>

<file path=xl/styles.xml><?xml version="1.0" encoding="utf-8"?>
<styleSheet xmlns="http://schemas.openxmlformats.org/spreadsheetml/2006/main">
  <numFmts count="2">
    <numFmt numFmtId="43" formatCode="_(* #,##0.00_);_(* \(#,##0.00\);_(* &quot;-&quot;??_);_(@_)"/>
    <numFmt numFmtId="164" formatCode="_(* #,##0_);_(* \(#,##0\);_(* &quot;-&quot;??_);_(@_)"/>
  </numFmts>
  <fonts count="5">
    <font>
      <sz val="12"/>
      <name val="Verdana"/>
      <family val="2"/>
    </font>
    <font>
      <sz val="10"/>
      <name val="Arial"/>
      <family val="2"/>
    </font>
    <font>
      <b/>
      <sz val="12"/>
      <name val="Verdana"/>
      <family val="2"/>
    </font>
    <font>
      <i/>
      <sz val="12"/>
      <name val="Verdana"/>
      <family val="2"/>
    </font>
    <font>
      <sz val="8"/>
      <name val="Verdana"/>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0" borderId="0" xfId="0" applyFont="1"/>
    <xf numFmtId="17" fontId="0" fillId="0" borderId="0" xfId="0" applyNumberFormat="1"/>
    <xf numFmtId="0" fontId="3" fillId="0" borderId="0" xfId="0" applyFont="1"/>
    <xf numFmtId="3" fontId="0" fillId="0" borderId="0" xfId="0" applyNumberFormat="1"/>
    <xf numFmtId="1" fontId="0" fillId="0" borderId="0" xfId="0" applyNumberFormat="1"/>
    <xf numFmtId="10" fontId="0" fillId="0" borderId="0" xfId="0" applyNumberFormat="1"/>
    <xf numFmtId="164" fontId="0" fillId="0" borderId="0" xfId="18" applyNumberFormat="1" applyFont="1"/>
    <xf numFmtId="1" fontId="0" fillId="0" borderId="0" xfId="0" applyNumberFormat="1"/>
    <xf numFmtId="10" fontId="0" fillId="0" borderId="0" xfId="15" applyNumberFormat="1" applyFont="1"/>
    <xf numFmtId="9" fontId="0" fillId="0" borderId="0" xfId="0" applyNumberFormat="1"/>
    <xf numFmtId="0" fontId="0" fillId="0" borderId="0" xfId="0" applyNumberFormat="1"/>
    <xf numFmtId="14" fontId="0" fillId="0" borderId="0" xfId="0" applyNumberFormat="1" applyFont="1" applyAlignment="1">
      <alignment/>
    </xf>
    <xf numFmtId="0" fontId="0"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8"/>
    </mc:Choice>
    <mc:Fallback>
      <c:style val="18"/>
    </mc:Fallback>
  </mc:AlternateContent>
  <c:chart>
    <c:autoTitleDeleted val="1"/>
    <c:plotArea>
      <c:layout>
        <c:manualLayout>
          <c:layoutTarget val="inner"/>
          <c:xMode val="edge"/>
          <c:yMode val="edge"/>
          <c:x val="0.05875"/>
          <c:y val="0.047"/>
          <c:w val="0.5595"/>
          <c:h val="0.81775"/>
        </c:manualLayout>
      </c:layout>
      <c:lineChart>
        <c:grouping val="standard"/>
        <c:varyColors val="0"/>
        <c:ser>
          <c:idx val="0"/>
          <c:order val="0"/>
          <c:tx>
            <c:strRef>
              <c:f>SummaryChart!$A$2</c:f>
              <c:strCache>
                <c:ptCount val="1"/>
                <c:pt idx="0">
                  <c:v>Foreclosure starts - HOPE NOW (1)(extrapolated)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SummaryChart!$B$2:$S$2</c:f>
              <c:numCache/>
            </c:numRef>
          </c:val>
          <c:smooth val="0"/>
        </c:ser>
        <c:ser>
          <c:idx val="1"/>
          <c:order val="1"/>
          <c:tx>
            <c:strRef>
              <c:f>SummaryChart!$A$3</c:f>
              <c:strCache>
                <c:ptCount val="1"/>
                <c:pt idx="0">
                  <c:v>Foreclosure starts (85% of market)- MBA NDS(5)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SummaryChart!$B$3:$S$3</c:f>
              <c:numCache/>
            </c:numRef>
          </c:val>
          <c:smooth val="0"/>
        </c:ser>
        <c:ser>
          <c:idx val="6"/>
          <c:order val="2"/>
          <c:tx>
            <c:strRef>
              <c:f>SummaryChart!$A$4</c:f>
              <c:strCache>
                <c:ptCount val="1"/>
                <c:pt idx="0">
                  <c:v>Foreclosure starts Fannie/Freddie- FHFA (6)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SummaryChart!$H$4:$R$4</c:f>
              <c:numCache/>
            </c:numRef>
          </c:val>
          <c:smooth val="0"/>
        </c:ser>
        <c:ser>
          <c:idx val="2"/>
          <c:order val="3"/>
          <c:tx>
            <c:strRef>
              <c:f>SummaryChart!$A$5</c:f>
              <c:strCache>
                <c:ptCount val="1"/>
                <c:pt idx="0">
                  <c:v>Modifications - HOPE NOW (extrapolated to market)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SummaryChart!$B$5:$S$5</c:f>
              <c:numCache/>
            </c:numRef>
          </c:val>
          <c:smooth val="0"/>
        </c:ser>
        <c:ser>
          <c:idx val="3"/>
          <c:order val="4"/>
          <c:tx>
            <c:strRef>
              <c:f>SummaryChart!$A$6</c:f>
              <c:strCache>
                <c:ptCount val="1"/>
                <c:pt idx="0">
                  <c:v>Modifications - State FPWG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SummaryChart!$B$6:$S$6</c:f>
              <c:numCache/>
            </c:numRef>
          </c:val>
          <c:smooth val="0"/>
        </c:ser>
        <c:ser>
          <c:idx val="4"/>
          <c:order val="5"/>
          <c:tx>
            <c:strRef>
              <c:f>SummaryChart!$A$7</c:f>
              <c:strCache>
                <c:ptCount val="1"/>
                <c:pt idx="0">
                  <c:v>Modifications -Credit Suisse from LP (3)</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SummaryChart!$B$7:$S$7</c:f>
              <c:numCache/>
            </c:numRef>
          </c:val>
          <c:smooth val="0"/>
        </c:ser>
        <c:ser>
          <c:idx val="5"/>
          <c:order val="6"/>
          <c:tx>
            <c:strRef>
              <c:f>SummaryChart!$A$8</c:f>
              <c:strCache>
                <c:ptCount val="1"/>
                <c:pt idx="0">
                  <c:v>Modifications -OCC Mortgage Metrics (4)</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SummaryChart!$H$1:$S$1</c:f>
              <c:strCache/>
            </c:strRef>
          </c:cat>
          <c:val>
            <c:numRef>
              <c:f>SummaryChart!$B$8:$S$8</c:f>
              <c:numCache/>
            </c:numRef>
          </c:val>
          <c:smooth val="0"/>
        </c:ser>
        <c:axId val="38309776"/>
        <c:axId val="9243665"/>
      </c:lineChart>
      <c:dateAx>
        <c:axId val="38309776"/>
        <c:scaling>
          <c:orientation val="minMax"/>
        </c:scaling>
        <c:axPos val="b"/>
        <c:delete val="0"/>
        <c:numFmt formatCode="mmm\-yy" sourceLinked="1"/>
        <c:majorTickMark val="out"/>
        <c:minorTickMark val="none"/>
        <c:tickLblPos val="nextTo"/>
        <c:crossAx val="9243665"/>
        <c:crosses val="autoZero"/>
        <c:auto val="1"/>
        <c:noMultiLvlLbl val="0"/>
      </c:dateAx>
      <c:valAx>
        <c:axId val="9243665"/>
        <c:scaling>
          <c:orientation val="minMax"/>
        </c:scaling>
        <c:axPos val="l"/>
        <c:majorGridlines/>
        <c:delete val="0"/>
        <c:numFmt formatCode="General" sourceLinked="1"/>
        <c:majorTickMark val="out"/>
        <c:minorTickMark val="none"/>
        <c:tickLblPos val="nextTo"/>
        <c:crossAx val="38309776"/>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1" l="0.75000000000000078" r="0.75000000000000078" t="1" header="0.5" footer="0.5"/>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25"/>
          <c:y val="0.05075"/>
          <c:w val="0.69675"/>
          <c:h val="0.86025"/>
        </c:manualLayout>
      </c:layout>
      <c:scatterChart>
        <c:scatterStyle val="lineMarker"/>
        <c:varyColors val="0"/>
        <c:ser>
          <c:idx val="0"/>
          <c:order val="0"/>
          <c:tx>
            <c:strRef>
              <c:f>SummaryChart!$A$2</c:f>
              <c:strCache>
                <c:ptCount val="1"/>
                <c:pt idx="0">
                  <c:v>Foreclosure starts - HOPE NOW (1)(extrapolated)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SummaryChart!$B$2:$U$2</c:f>
              <c:numCache/>
            </c:numRef>
          </c:yVal>
          <c:smooth val="0"/>
        </c:ser>
        <c:ser>
          <c:idx val="1"/>
          <c:order val="1"/>
          <c:tx>
            <c:strRef>
              <c:f>SummaryChart!$A$3</c:f>
              <c:strCache>
                <c:ptCount val="1"/>
                <c:pt idx="0">
                  <c:v>Foreclosure starts (85% of market)- MBA NDS(5)</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SummaryChart!$B$3:$U$3</c:f>
              <c:numCache/>
            </c:numRef>
          </c:yVal>
          <c:smooth val="0"/>
        </c:ser>
        <c:ser>
          <c:idx val="2"/>
          <c:order val="2"/>
          <c:tx>
            <c:strRef>
              <c:f>SummaryChart!$A$4</c:f>
              <c:strCache>
                <c:ptCount val="1"/>
                <c:pt idx="0">
                  <c:v>Foreclosure starts Fannie/Freddie- FHFA (6)</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SummaryChart!$B$4:$U$4</c:f>
              <c:numCache/>
            </c:numRef>
          </c:yVal>
          <c:smooth val="0"/>
        </c:ser>
        <c:ser>
          <c:idx val="3"/>
          <c:order val="3"/>
          <c:tx>
            <c:strRef>
              <c:f>SummaryChart!$A$5</c:f>
              <c:strCache>
                <c:ptCount val="1"/>
                <c:pt idx="0">
                  <c:v>Modifications - HOPE NOW (extrapolated to market)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SummaryChart!$B$5:$U$5</c:f>
              <c:numCache/>
            </c:numRef>
          </c:yVal>
          <c:smooth val="0"/>
        </c:ser>
        <c:ser>
          <c:idx val="4"/>
          <c:order val="4"/>
          <c:tx>
            <c:strRef>
              <c:f>SummaryChart!$A$6</c:f>
              <c:strCache>
                <c:ptCount val="1"/>
                <c:pt idx="0">
                  <c:v>Modifications - State FPWG (2)</c:v>
                </c:pt>
              </c:strCache>
            </c:strRef>
          </c:tx>
          <c:spPr>
            <a:ln>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SummaryChart!$B$6:$U$6</c:f>
              <c:numCache/>
            </c:numRef>
          </c:yVal>
          <c:smooth val="0"/>
        </c:ser>
        <c:ser>
          <c:idx val="5"/>
          <c:order val="5"/>
          <c:tx>
            <c:strRef>
              <c:f>SummaryChart!$A$7</c:f>
              <c:strCache>
                <c:ptCount val="1"/>
                <c:pt idx="0">
                  <c:v>Modifications -Credit Suisse from LP (3)</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SummaryChart!$B$7:$U$7</c:f>
              <c:numCache/>
            </c:numRef>
          </c:yVal>
          <c:smooth val="0"/>
        </c:ser>
        <c:ser>
          <c:idx val="6"/>
          <c:order val="6"/>
          <c:tx>
            <c:strRef>
              <c:f>SummaryChart!$A$8</c:f>
              <c:strCache>
                <c:ptCount val="1"/>
                <c:pt idx="0">
                  <c:v>Modifications -OCC Mortgage Metrics (4)</c:v>
                </c:pt>
              </c:strCache>
            </c:strRef>
          </c:tx>
          <c:spPr>
            <a:ln>
              <a:solidFill>
                <a:srgbClr val="FF33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SummaryChart!$B$1:$U$1</c:f>
              <c:strCache/>
            </c:strRef>
          </c:xVal>
          <c:yVal>
            <c:numRef>
              <c:f>SummaryChart!$B$8:$U$8</c:f>
              <c:numCache/>
            </c:numRef>
          </c:yVal>
          <c:smooth val="0"/>
        </c:ser>
        <c:axId val="16084122"/>
        <c:axId val="10539371"/>
      </c:scatterChart>
      <c:valAx>
        <c:axId val="16084122"/>
        <c:scaling>
          <c:orientation val="minMax"/>
          <c:max val="38383"/>
          <c:min val="37986"/>
        </c:scaling>
        <c:axPos val="b"/>
        <c:delete val="0"/>
        <c:numFmt formatCode="mmm\-yy" sourceLinked="1"/>
        <c:majorTickMark val="out"/>
        <c:minorTickMark val="none"/>
        <c:tickLblPos val="nextTo"/>
        <c:crossAx val="10539371"/>
        <c:crosses val="autoZero"/>
        <c:crossBetween val="midCat"/>
        <c:dispUnits/>
        <c:majorUnit val="31"/>
      </c:valAx>
      <c:valAx>
        <c:axId val="10539371"/>
        <c:scaling>
          <c:orientation val="minMax"/>
        </c:scaling>
        <c:axPos val="l"/>
        <c:majorGridlines/>
        <c:delete val="0"/>
        <c:numFmt formatCode="General" sourceLinked="1"/>
        <c:majorTickMark val="out"/>
        <c:minorTickMark val="none"/>
        <c:tickLblPos val="nextTo"/>
        <c:crossAx val="16084122"/>
        <c:crosses val="autoZero"/>
        <c:crossBetween val="midCat"/>
        <c:dispUnits/>
      </c:valAx>
    </c:plotArea>
    <c:legend>
      <c:legendPos val="r"/>
      <c:layout>
        <c:manualLayout>
          <c:xMode val="edge"/>
          <c:yMode val="edge"/>
          <c:x val="0.7705"/>
          <c:y val="0.04525"/>
          <c:w val="0.2165"/>
          <c:h val="0.890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44" l="0.7000000000000004" r="0.7000000000000004" t="0.75000000000000044" header="0.30000000000000021" footer="0.30000000000000021"/>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581025</xdr:colOff>
      <xdr:row>18</xdr:row>
      <xdr:rowOff>104775</xdr:rowOff>
    </xdr:to>
    <xdr:pic>
      <xdr:nvPicPr>
        <xdr:cNvPr id="2" name="Picture 1" descr="Picture 2.png"/>
        <xdr:cNvPicPr preferRelativeResize="1">
          <a:picLocks noChangeAspect="1"/>
        </xdr:cNvPicPr>
      </xdr:nvPicPr>
      <xdr:blipFill>
        <a:blip r:embed="rId1"/>
        <a:stretch>
          <a:fillRect/>
        </a:stretch>
      </xdr:blipFill>
      <xdr:spPr>
        <a:xfrm>
          <a:off x="0" y="0"/>
          <a:ext cx="3781425" cy="3533775"/>
        </a:xfrm>
        <a:prstGeom prst="rect">
          <a:avLst/>
        </a:prstGeom>
        <a:ln>
          <a:noFill/>
        </a:ln>
      </xdr:spPr>
    </xdr:pic>
    <xdr:clientData/>
  </xdr:twoCellAnchor>
  <xdr:twoCellAnchor editAs="oneCell">
    <xdr:from>
      <xdr:col>0</xdr:col>
      <xdr:colOff>0</xdr:colOff>
      <xdr:row>21</xdr:row>
      <xdr:rowOff>0</xdr:rowOff>
    </xdr:from>
    <xdr:to>
      <xdr:col>5</xdr:col>
      <xdr:colOff>371475</xdr:colOff>
      <xdr:row>28</xdr:row>
      <xdr:rowOff>0</xdr:rowOff>
    </xdr:to>
    <xdr:pic>
      <xdr:nvPicPr>
        <xdr:cNvPr id="3" name="Picture 2" descr="Picture 1.png"/>
        <xdr:cNvPicPr preferRelativeResize="1">
          <a:picLocks noChangeAspect="1"/>
        </xdr:cNvPicPr>
      </xdr:nvPicPr>
      <xdr:blipFill>
        <a:blip r:embed="rId2"/>
        <a:stretch>
          <a:fillRect/>
        </a:stretch>
      </xdr:blipFill>
      <xdr:spPr>
        <a:xfrm>
          <a:off x="0" y="4000500"/>
          <a:ext cx="5705475" cy="1333500"/>
        </a:xfrm>
        <a:prstGeom prst="rect">
          <a:avLst/>
        </a:prstGeom>
        <a:ln>
          <a:noFill/>
        </a:ln>
      </xdr:spPr>
    </xdr:pic>
    <xdr:clientData/>
  </xdr:twoCellAnchor>
  <xdr:twoCellAnchor editAs="oneCell">
    <xdr:from>
      <xdr:col>6</xdr:col>
      <xdr:colOff>0</xdr:colOff>
      <xdr:row>21</xdr:row>
      <xdr:rowOff>0</xdr:rowOff>
    </xdr:from>
    <xdr:to>
      <xdr:col>10</xdr:col>
      <xdr:colOff>828675</xdr:colOff>
      <xdr:row>41</xdr:row>
      <xdr:rowOff>85725</xdr:rowOff>
    </xdr:to>
    <xdr:pic>
      <xdr:nvPicPr>
        <xdr:cNvPr id="4" name="Picture 3" descr="Picture 1.png"/>
        <xdr:cNvPicPr preferRelativeResize="1">
          <a:picLocks noChangeAspect="1"/>
        </xdr:cNvPicPr>
      </xdr:nvPicPr>
      <xdr:blipFill>
        <a:blip r:embed="rId3"/>
        <a:stretch>
          <a:fillRect/>
        </a:stretch>
      </xdr:blipFill>
      <xdr:spPr>
        <a:xfrm>
          <a:off x="6400800" y="4000500"/>
          <a:ext cx="5095875" cy="38957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34</xdr:row>
      <xdr:rowOff>152400</xdr:rowOff>
    </xdr:from>
    <xdr:to>
      <xdr:col>4</xdr:col>
      <xdr:colOff>714375</xdr:colOff>
      <xdr:row>56</xdr:row>
      <xdr:rowOff>9525</xdr:rowOff>
    </xdr:to>
    <xdr:graphicFrame macro="">
      <xdr:nvGraphicFramePr>
        <xdr:cNvPr id="2" name="Chart 1"/>
        <xdr:cNvGraphicFramePr/>
      </xdr:nvGraphicFramePr>
      <xdr:xfrm>
        <a:off x="485775" y="6629400"/>
        <a:ext cx="6343650" cy="40481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13</xdr:row>
      <xdr:rowOff>9525</xdr:rowOff>
    </xdr:from>
    <xdr:to>
      <xdr:col>5</xdr:col>
      <xdr:colOff>800100</xdr:colOff>
      <xdr:row>34</xdr:row>
      <xdr:rowOff>47625</xdr:rowOff>
    </xdr:to>
    <xdr:graphicFrame macro="">
      <xdr:nvGraphicFramePr>
        <xdr:cNvPr id="3" name="Chart 2"/>
        <xdr:cNvGraphicFramePr/>
      </xdr:nvGraphicFramePr>
      <xdr:xfrm>
        <a:off x="152400" y="2486025"/>
        <a:ext cx="7829550" cy="4038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ublished="0"/>
  <dimension ref="A1:W22"/>
  <sheetViews>
    <sheetView tabSelected="1" workbookViewId="0" topLeftCell="A1">
      <pane xSplit="1" ySplit="3" topLeftCell="J4" activePane="bottomRight" state="frozen"/>
      <selection pane="topRight" activeCell="B1" sqref="B1"/>
      <selection pane="bottomLeft" activeCell="A4" sqref="A4"/>
      <selection pane="bottomRight" activeCell="P28" sqref="P28"/>
    </sheetView>
  </sheetViews>
  <sheetFormatPr defaultColWidth="11.19921875" defaultRowHeight="15"/>
  <cols>
    <col min="1" max="1" width="35.5" style="0" customWidth="1"/>
    <col min="2" max="2" width="6.59765625" style="0" customWidth="1"/>
    <col min="3" max="3" width="6.3984375" style="0" customWidth="1"/>
    <col min="4" max="4" width="6.19921875" style="0" customWidth="1"/>
    <col min="5" max="6" width="6.5" style="0" customWidth="1"/>
    <col min="7" max="7" width="6.69921875" style="0" customWidth="1"/>
    <col min="8" max="8" width="6.8984375" style="0" customWidth="1"/>
    <col min="9" max="9" width="6.09765625" style="0" customWidth="1"/>
    <col min="10" max="10" width="6.59765625" style="0" customWidth="1"/>
    <col min="11" max="11" width="6.5" style="0" customWidth="1"/>
    <col min="12" max="12" width="6.69921875" style="0" customWidth="1"/>
    <col min="13" max="13" width="6" style="0" customWidth="1"/>
    <col min="14" max="14" width="6.09765625" style="0" customWidth="1"/>
    <col min="15" max="15" width="6.69921875" style="0" customWidth="1"/>
    <col min="16" max="16" width="6.19921875" style="0" customWidth="1"/>
    <col min="17" max="17" width="6.3984375" style="0" customWidth="1"/>
    <col min="18" max="18" width="6.5" style="0" customWidth="1"/>
    <col min="19" max="25" width="7.19921875" style="0" customWidth="1"/>
  </cols>
  <sheetData>
    <row r="1" spans="1:8" ht="15">
      <c r="A1" s="1" t="s">
        <v>56</v>
      </c>
      <c r="D1" s="12">
        <v>38308</v>
      </c>
      <c r="E1" s="13"/>
      <c r="F1" s="3" t="s">
        <v>57</v>
      </c>
      <c r="H1" s="3" t="s">
        <v>58</v>
      </c>
    </row>
    <row r="2" spans="1:2" ht="15">
      <c r="A2" t="s">
        <v>32</v>
      </c>
      <c r="B2" t="s">
        <v>33</v>
      </c>
    </row>
    <row r="3" spans="2:23" ht="15">
      <c r="B3" s="2">
        <v>37802</v>
      </c>
      <c r="C3" s="2">
        <v>37833</v>
      </c>
      <c r="D3" s="2">
        <v>37864</v>
      </c>
      <c r="E3" s="2">
        <v>37894</v>
      </c>
      <c r="F3" s="2">
        <v>37925</v>
      </c>
      <c r="G3" s="2">
        <v>37955</v>
      </c>
      <c r="H3" s="2">
        <v>37986</v>
      </c>
      <c r="I3" s="2">
        <v>38017</v>
      </c>
      <c r="J3" s="2">
        <v>38046</v>
      </c>
      <c r="K3" s="2">
        <v>38077</v>
      </c>
      <c r="L3" s="2">
        <v>38107</v>
      </c>
      <c r="M3" s="2">
        <v>38138</v>
      </c>
      <c r="N3" s="2">
        <v>38168</v>
      </c>
      <c r="O3" s="2">
        <v>38199</v>
      </c>
      <c r="P3" s="2">
        <v>38230</v>
      </c>
      <c r="Q3" s="2">
        <v>38260</v>
      </c>
      <c r="R3" s="2">
        <v>38291</v>
      </c>
      <c r="S3" s="2">
        <v>38321</v>
      </c>
      <c r="T3" s="2">
        <v>38352</v>
      </c>
      <c r="U3" s="2">
        <v>38383</v>
      </c>
      <c r="V3" s="2">
        <v>38411</v>
      </c>
      <c r="W3" t="s">
        <v>74</v>
      </c>
    </row>
    <row r="4" spans="1:22" ht="15">
      <c r="A4" t="s">
        <v>70</v>
      </c>
      <c r="B4" s="2"/>
      <c r="C4" s="2"/>
      <c r="D4" s="2"/>
      <c r="E4" s="2"/>
      <c r="F4" s="2"/>
      <c r="G4" s="2"/>
      <c r="H4" s="2"/>
      <c r="I4" s="2"/>
      <c r="J4" s="2"/>
      <c r="K4" s="2"/>
      <c r="L4" s="2"/>
      <c r="M4" s="2"/>
      <c r="N4" s="2"/>
      <c r="O4" s="2"/>
      <c r="P4" s="6">
        <v>0.022</v>
      </c>
      <c r="Q4" s="2"/>
      <c r="R4" s="2"/>
      <c r="S4" s="2"/>
      <c r="T4" s="2"/>
      <c r="U4" s="2"/>
      <c r="V4" s="2"/>
    </row>
    <row r="5" spans="1:22" ht="15">
      <c r="A5" t="s">
        <v>71</v>
      </c>
      <c r="B5" s="2"/>
      <c r="C5" s="2"/>
      <c r="D5" s="2"/>
      <c r="E5" s="2"/>
      <c r="F5" s="2"/>
      <c r="G5" s="2"/>
      <c r="H5" s="2"/>
      <c r="I5" s="2"/>
      <c r="J5" s="2"/>
      <c r="K5" s="2"/>
      <c r="L5" s="2"/>
      <c r="M5" s="6">
        <v>0.0641</v>
      </c>
      <c r="N5" s="2"/>
      <c r="O5" s="2"/>
      <c r="P5" s="10">
        <v>0.07</v>
      </c>
      <c r="Q5" s="2"/>
      <c r="R5" s="2"/>
      <c r="S5" s="2"/>
      <c r="T5" s="2"/>
      <c r="U5" s="2"/>
      <c r="V5" s="2"/>
    </row>
    <row r="6" spans="1:22" ht="15">
      <c r="A6" t="s">
        <v>60</v>
      </c>
      <c r="B6" s="2"/>
      <c r="C6" s="2"/>
      <c r="D6" s="2"/>
      <c r="E6" s="2"/>
      <c r="F6" s="2"/>
      <c r="G6" s="2"/>
      <c r="H6" s="2"/>
      <c r="I6" s="2"/>
      <c r="J6" s="6">
        <v>0.0247</v>
      </c>
      <c r="K6" s="2"/>
      <c r="L6" s="2"/>
      <c r="M6" s="6">
        <v>0.0275</v>
      </c>
      <c r="N6" s="2"/>
      <c r="O6" s="2"/>
      <c r="P6" s="6">
        <v>0.0297</v>
      </c>
      <c r="Q6" s="2"/>
      <c r="R6" s="2"/>
      <c r="S6" s="2"/>
      <c r="T6" s="2"/>
      <c r="U6" s="2"/>
      <c r="V6" s="2"/>
    </row>
    <row r="7" spans="1:22" ht="15">
      <c r="A7" s="1" t="s">
        <v>36</v>
      </c>
      <c r="B7" s="2"/>
      <c r="C7" s="2"/>
      <c r="D7" s="2"/>
      <c r="E7" s="2"/>
      <c r="F7" s="2"/>
      <c r="G7" s="2"/>
      <c r="H7" s="2"/>
      <c r="K7" s="2"/>
      <c r="L7" s="2"/>
      <c r="M7" s="2"/>
      <c r="N7" s="2"/>
      <c r="O7" s="2"/>
      <c r="P7" s="2"/>
      <c r="Q7" s="2"/>
      <c r="R7" s="2"/>
      <c r="S7" s="2"/>
      <c r="T7" s="2"/>
      <c r="U7" s="2"/>
      <c r="V7" s="2"/>
    </row>
    <row r="8" spans="1:23" ht="15">
      <c r="A8" t="s">
        <v>28</v>
      </c>
      <c r="B8">
        <v>126</v>
      </c>
      <c r="C8">
        <v>152</v>
      </c>
      <c r="D8">
        <v>134</v>
      </c>
      <c r="E8">
        <v>143</v>
      </c>
      <c r="F8">
        <v>169</v>
      </c>
      <c r="G8">
        <v>169</v>
      </c>
      <c r="H8">
        <v>168</v>
      </c>
      <c r="I8">
        <v>179</v>
      </c>
      <c r="J8">
        <v>179</v>
      </c>
      <c r="K8">
        <v>195</v>
      </c>
      <c r="L8">
        <v>192</v>
      </c>
      <c r="M8">
        <v>187</v>
      </c>
      <c r="N8">
        <v>197</v>
      </c>
      <c r="O8">
        <v>189</v>
      </c>
      <c r="P8">
        <v>178</v>
      </c>
      <c r="Q8">
        <v>185</v>
      </c>
      <c r="R8">
        <v>169</v>
      </c>
      <c r="S8">
        <v>203</v>
      </c>
      <c r="T8">
        <v>217</v>
      </c>
      <c r="U8">
        <v>243</v>
      </c>
      <c r="W8">
        <f>SUM(B8:U8)</f>
        <v>3574</v>
      </c>
    </row>
    <row r="9" spans="1:16" ht="15">
      <c r="A9" t="s">
        <v>11</v>
      </c>
      <c r="B9" s="5">
        <f aca="true" t="shared" si="0" ref="B9:C9">45228*0.0078/3</f>
        <v>117.5928</v>
      </c>
      <c r="C9" s="5">
        <f t="shared" si="0"/>
        <v>117.5928</v>
      </c>
      <c r="D9" s="5">
        <f>45228*0.0078/3</f>
        <v>117.5928</v>
      </c>
      <c r="E9" s="5">
        <f aca="true" t="shared" si="1" ref="E9:F9">45228*0.0083/3</f>
        <v>125.13080000000001</v>
      </c>
      <c r="F9" s="5">
        <f t="shared" si="1"/>
        <v>125.13080000000001</v>
      </c>
      <c r="G9" s="5">
        <f>45228*0.0083/3</f>
        <v>125.13080000000001</v>
      </c>
      <c r="H9" s="5">
        <f aca="true" t="shared" si="2" ref="H9:I9">45228*0.0099/3</f>
        <v>149.2524</v>
      </c>
      <c r="I9" s="5">
        <f t="shared" si="2"/>
        <v>149.2524</v>
      </c>
      <c r="J9" s="5">
        <f>45228*0.0099/3</f>
        <v>149.2524</v>
      </c>
      <c r="K9" s="5">
        <f>45228*0.0108/3</f>
        <v>162.8208</v>
      </c>
      <c r="L9" s="5">
        <f aca="true" t="shared" si="3" ref="L9:M9">45228*0.0108/3</f>
        <v>162.8208</v>
      </c>
      <c r="M9" s="5">
        <f t="shared" si="3"/>
        <v>162.8208</v>
      </c>
      <c r="N9" s="8">
        <f>45475*0.0107/3</f>
        <v>162.19416666666666</v>
      </c>
      <c r="O9" s="8">
        <f aca="true" t="shared" si="4" ref="O9:P9">45475*0.0107/3</f>
        <v>162.19416666666666</v>
      </c>
      <c r="P9" s="8">
        <f t="shared" si="4"/>
        <v>162.19416666666666</v>
      </c>
    </row>
    <row r="10" spans="1:23" ht="15">
      <c r="A10" t="s">
        <v>26</v>
      </c>
      <c r="H10">
        <v>36</v>
      </c>
      <c r="I10">
        <v>36</v>
      </c>
      <c r="J10">
        <v>36</v>
      </c>
      <c r="K10">
        <v>39</v>
      </c>
      <c r="L10">
        <v>38</v>
      </c>
      <c r="M10">
        <v>40</v>
      </c>
      <c r="N10">
        <v>48</v>
      </c>
      <c r="O10">
        <v>44</v>
      </c>
      <c r="P10">
        <v>41</v>
      </c>
      <c r="Q10">
        <v>47</v>
      </c>
      <c r="R10">
        <v>44</v>
      </c>
      <c r="W10">
        <f>SUM(B10:S10)</f>
        <v>449</v>
      </c>
    </row>
    <row r="12" spans="1:23" ht="15">
      <c r="A12" t="s">
        <v>2</v>
      </c>
      <c r="B12">
        <v>42</v>
      </c>
      <c r="C12">
        <v>48</v>
      </c>
      <c r="D12">
        <v>45</v>
      </c>
      <c r="E12">
        <v>55</v>
      </c>
      <c r="F12">
        <v>54</v>
      </c>
      <c r="G12">
        <v>43</v>
      </c>
      <c r="H12">
        <v>70</v>
      </c>
      <c r="I12">
        <v>67</v>
      </c>
      <c r="J12">
        <v>66</v>
      </c>
      <c r="K12">
        <v>80</v>
      </c>
      <c r="L12">
        <v>86</v>
      </c>
      <c r="M12">
        <v>80</v>
      </c>
      <c r="N12">
        <v>92</v>
      </c>
      <c r="O12">
        <v>86</v>
      </c>
      <c r="P12">
        <v>85</v>
      </c>
      <c r="Q12">
        <v>80</v>
      </c>
      <c r="R12">
        <v>69</v>
      </c>
      <c r="S12">
        <v>56</v>
      </c>
      <c r="T12">
        <v>68</v>
      </c>
      <c r="U12">
        <v>87</v>
      </c>
      <c r="W12">
        <f>SUM(B12:U12)</f>
        <v>1359</v>
      </c>
    </row>
    <row r="13" spans="1:23" ht="15">
      <c r="A13" t="s">
        <v>64</v>
      </c>
      <c r="H13">
        <v>11</v>
      </c>
      <c r="I13">
        <v>11</v>
      </c>
      <c r="J13">
        <v>11</v>
      </c>
      <c r="K13">
        <v>12</v>
      </c>
      <c r="L13">
        <v>13</v>
      </c>
      <c r="M13">
        <v>13</v>
      </c>
      <c r="N13">
        <v>16</v>
      </c>
      <c r="O13">
        <v>16</v>
      </c>
      <c r="P13">
        <v>16</v>
      </c>
      <c r="Q13">
        <v>17</v>
      </c>
      <c r="R13">
        <v>14</v>
      </c>
      <c r="W13">
        <f>SUM(B13:S13)</f>
        <v>150</v>
      </c>
    </row>
    <row r="14" spans="1:23" ht="15">
      <c r="A14" t="s">
        <v>76</v>
      </c>
      <c r="H14">
        <v>25</v>
      </c>
      <c r="I14">
        <v>25</v>
      </c>
      <c r="J14">
        <v>26</v>
      </c>
      <c r="K14">
        <v>39</v>
      </c>
      <c r="L14">
        <v>39</v>
      </c>
      <c r="M14">
        <v>39</v>
      </c>
      <c r="N14">
        <v>42</v>
      </c>
      <c r="O14">
        <v>42</v>
      </c>
      <c r="P14">
        <v>42</v>
      </c>
      <c r="Q14">
        <v>30</v>
      </c>
      <c r="R14">
        <v>30</v>
      </c>
      <c r="S14">
        <v>30</v>
      </c>
      <c r="W14">
        <f>SUM(B14:S14)</f>
        <v>409</v>
      </c>
    </row>
    <row r="15" ht="15">
      <c r="A15" s="1" t="s">
        <v>35</v>
      </c>
    </row>
    <row r="16" spans="1:23" ht="15">
      <c r="A16" t="s">
        <v>66</v>
      </c>
      <c r="B16">
        <v>23</v>
      </c>
      <c r="C16">
        <v>26</v>
      </c>
      <c r="D16">
        <v>26</v>
      </c>
      <c r="E16">
        <v>47</v>
      </c>
      <c r="F16">
        <v>43</v>
      </c>
      <c r="G16">
        <v>50</v>
      </c>
      <c r="H16">
        <v>56</v>
      </c>
      <c r="I16">
        <v>55</v>
      </c>
      <c r="J16">
        <v>59</v>
      </c>
      <c r="K16">
        <v>74</v>
      </c>
      <c r="L16">
        <v>70</v>
      </c>
      <c r="M16">
        <v>77</v>
      </c>
      <c r="N16">
        <v>80</v>
      </c>
      <c r="O16">
        <v>78</v>
      </c>
      <c r="P16">
        <v>98</v>
      </c>
      <c r="Q16">
        <v>102</v>
      </c>
      <c r="R16">
        <v>98</v>
      </c>
      <c r="S16">
        <v>122</v>
      </c>
      <c r="T16">
        <v>123</v>
      </c>
      <c r="U16">
        <v>134</v>
      </c>
      <c r="W16">
        <f>SUM(B16:U16)</f>
        <v>1441</v>
      </c>
    </row>
    <row r="17" spans="1:12" ht="15">
      <c r="A17" t="s">
        <v>59</v>
      </c>
      <c r="E17">
        <v>19</v>
      </c>
      <c r="H17">
        <v>24</v>
      </c>
      <c r="I17">
        <v>25</v>
      </c>
      <c r="J17">
        <v>32</v>
      </c>
      <c r="K17">
        <v>40</v>
      </c>
      <c r="L17">
        <v>36</v>
      </c>
    </row>
    <row r="18" spans="1:15" ht="15">
      <c r="A18" t="s">
        <v>48</v>
      </c>
      <c r="B18">
        <v>4</v>
      </c>
      <c r="C18">
        <v>5</v>
      </c>
      <c r="D18">
        <v>6</v>
      </c>
      <c r="E18">
        <v>7</v>
      </c>
      <c r="F18">
        <v>9</v>
      </c>
      <c r="G18">
        <v>12</v>
      </c>
      <c r="H18">
        <v>15</v>
      </c>
      <c r="I18">
        <v>16</v>
      </c>
      <c r="J18">
        <v>20</v>
      </c>
      <c r="K18">
        <v>22</v>
      </c>
      <c r="L18">
        <v>25</v>
      </c>
      <c r="M18">
        <v>27</v>
      </c>
      <c r="N18">
        <v>26</v>
      </c>
      <c r="O18">
        <v>30</v>
      </c>
    </row>
    <row r="19" spans="1:23" ht="15">
      <c r="A19" t="s">
        <v>34</v>
      </c>
      <c r="H19">
        <v>24</v>
      </c>
      <c r="I19">
        <v>25</v>
      </c>
      <c r="J19">
        <v>25</v>
      </c>
      <c r="K19">
        <v>44</v>
      </c>
      <c r="L19">
        <v>45</v>
      </c>
      <c r="M19">
        <v>45</v>
      </c>
      <c r="N19">
        <v>38</v>
      </c>
      <c r="O19">
        <v>39</v>
      </c>
      <c r="P19">
        <v>39</v>
      </c>
      <c r="Q19">
        <v>40</v>
      </c>
      <c r="R19">
        <v>40</v>
      </c>
      <c r="S19">
        <v>41</v>
      </c>
      <c r="W19">
        <f>SUM(B19:S19)</f>
        <v>445</v>
      </c>
    </row>
    <row r="20" spans="1:23" ht="15">
      <c r="A20" t="s">
        <v>29</v>
      </c>
      <c r="H20">
        <v>4</v>
      </c>
      <c r="I20">
        <v>6</v>
      </c>
      <c r="J20">
        <v>6</v>
      </c>
      <c r="K20">
        <v>4</v>
      </c>
      <c r="L20">
        <v>5</v>
      </c>
      <c r="M20">
        <v>7</v>
      </c>
      <c r="N20">
        <v>4</v>
      </c>
      <c r="O20">
        <v>4</v>
      </c>
      <c r="P20">
        <v>5</v>
      </c>
      <c r="Q20">
        <v>6</v>
      </c>
      <c r="R20">
        <v>8</v>
      </c>
      <c r="W20">
        <f>SUM(B20:S20)</f>
        <v>59</v>
      </c>
    </row>
    <row r="22" ht="15">
      <c r="A22" t="s">
        <v>65</v>
      </c>
    </row>
  </sheetData>
  <mergeCells count="1">
    <mergeCell ref="D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ublished="0"/>
  <dimension ref="A1:O33"/>
  <sheetViews>
    <sheetView workbookViewId="0" topLeftCell="A1">
      <pane xSplit="4" ySplit="2" topLeftCell="E3" activePane="bottomRight" state="frozen"/>
      <selection pane="topRight" activeCell="E1" sqref="E1"/>
      <selection pane="bottomLeft" activeCell="A3" sqref="A3"/>
      <selection pane="bottomRight" activeCell="A26" sqref="A26"/>
    </sheetView>
  </sheetViews>
  <sheetFormatPr defaultColWidth="11.19921875" defaultRowHeight="15"/>
  <sheetData>
    <row r="1" spans="1:6" ht="15">
      <c r="A1" t="s">
        <v>45</v>
      </c>
      <c r="E1">
        <v>2007</v>
      </c>
      <c r="F1">
        <v>2008</v>
      </c>
    </row>
    <row r="2" spans="1:15" ht="15">
      <c r="A2" t="s">
        <v>37</v>
      </c>
      <c r="D2" t="s">
        <v>14</v>
      </c>
      <c r="E2" t="s">
        <v>46</v>
      </c>
      <c r="F2" t="s">
        <v>42</v>
      </c>
      <c r="G2" t="s">
        <v>41</v>
      </c>
      <c r="H2" t="s">
        <v>40</v>
      </c>
      <c r="I2" t="s">
        <v>39</v>
      </c>
      <c r="J2" t="s">
        <v>38</v>
      </c>
      <c r="K2" t="s">
        <v>15</v>
      </c>
      <c r="L2" t="s">
        <v>16</v>
      </c>
      <c r="M2" t="s">
        <v>17</v>
      </c>
      <c r="N2" t="s">
        <v>9</v>
      </c>
      <c r="O2" t="s">
        <v>10</v>
      </c>
    </row>
    <row r="3" ht="15">
      <c r="A3" t="s">
        <v>4</v>
      </c>
    </row>
    <row r="4" ht="15">
      <c r="A4" t="s">
        <v>47</v>
      </c>
    </row>
    <row r="5" spans="1:15" ht="15">
      <c r="A5" t="s">
        <v>6</v>
      </c>
      <c r="E5" s="4">
        <v>3850</v>
      </c>
      <c r="F5" s="4">
        <v>5550</v>
      </c>
      <c r="G5" s="4">
        <v>6705</v>
      </c>
      <c r="H5" s="4">
        <v>7528</v>
      </c>
      <c r="I5" s="4">
        <v>7045</v>
      </c>
      <c r="J5" s="4">
        <v>5117</v>
      </c>
      <c r="N5" s="4">
        <f>SUM(E5:J5)</f>
        <v>35795</v>
      </c>
      <c r="O5" s="9">
        <f>N5/N8</f>
        <v>0.18897059988068904</v>
      </c>
    </row>
    <row r="6" spans="1:15" ht="15">
      <c r="A6" t="s">
        <v>7</v>
      </c>
      <c r="E6" s="4">
        <v>5995</v>
      </c>
      <c r="F6" s="4">
        <v>9625</v>
      </c>
      <c r="G6" s="4">
        <v>10623</v>
      </c>
      <c r="H6" s="4">
        <v>13535</v>
      </c>
      <c r="I6" s="4">
        <v>19786</v>
      </c>
      <c r="J6" s="4">
        <v>18544</v>
      </c>
      <c r="N6" s="4">
        <f>SUM(E6:J6)</f>
        <v>78108</v>
      </c>
      <c r="O6" s="9">
        <f>N6/N8</f>
        <v>0.41235132324293505</v>
      </c>
    </row>
    <row r="7" spans="1:15" ht="15">
      <c r="A7" t="s">
        <v>5</v>
      </c>
      <c r="E7" s="4">
        <v>9236</v>
      </c>
      <c r="F7" s="4">
        <v>11193</v>
      </c>
      <c r="G7" s="4">
        <v>10260</v>
      </c>
      <c r="H7" s="4">
        <v>13890</v>
      </c>
      <c r="I7" s="4">
        <v>16152</v>
      </c>
      <c r="J7" s="4">
        <v>14787</v>
      </c>
      <c r="N7" s="4">
        <f>SUM(E7:J7)</f>
        <v>75518</v>
      </c>
      <c r="O7" s="9">
        <f>N7/N8</f>
        <v>0.3986780768763759</v>
      </c>
    </row>
    <row r="8" spans="14:15" ht="15">
      <c r="N8" s="4">
        <f>SUM(N5:N7)</f>
        <v>189421</v>
      </c>
      <c r="O8" s="9"/>
    </row>
    <row r="9" ht="15">
      <c r="A9" t="s">
        <v>8</v>
      </c>
    </row>
    <row r="10" spans="1:10" ht="15">
      <c r="A10" t="s">
        <v>61</v>
      </c>
      <c r="E10" s="4">
        <v>2399</v>
      </c>
      <c r="F10" s="4">
        <v>5039</v>
      </c>
      <c r="G10" s="4">
        <v>5765</v>
      </c>
      <c r="H10" s="4">
        <v>4659</v>
      </c>
      <c r="I10" s="4">
        <v>8681</v>
      </c>
      <c r="J10" s="4">
        <v>5685</v>
      </c>
    </row>
    <row r="11" spans="1:10" ht="15">
      <c r="A11" t="s">
        <v>62</v>
      </c>
      <c r="E11">
        <v>292</v>
      </c>
      <c r="F11" s="4">
        <v>1679</v>
      </c>
      <c r="G11" s="4">
        <v>1258</v>
      </c>
      <c r="H11" s="4">
        <v>2994</v>
      </c>
      <c r="I11" s="4">
        <v>1501</v>
      </c>
      <c r="J11" s="4">
        <v>1806</v>
      </c>
    </row>
    <row r="12" spans="1:10" ht="15">
      <c r="A12" t="s">
        <v>20</v>
      </c>
      <c r="E12">
        <v>738</v>
      </c>
      <c r="F12" s="4">
        <v>2503</v>
      </c>
      <c r="G12" s="4">
        <v>4384</v>
      </c>
      <c r="H12" s="4">
        <v>5756</v>
      </c>
      <c r="I12" s="4">
        <v>4618</v>
      </c>
      <c r="J12" s="4">
        <v>9078</v>
      </c>
    </row>
    <row r="13" spans="1:10" ht="15">
      <c r="A13" t="s">
        <v>21</v>
      </c>
      <c r="E13">
        <v>327</v>
      </c>
      <c r="F13">
        <v>134</v>
      </c>
      <c r="G13">
        <v>85</v>
      </c>
      <c r="H13">
        <v>98</v>
      </c>
      <c r="I13">
        <v>141</v>
      </c>
      <c r="J13">
        <v>46</v>
      </c>
    </row>
    <row r="14" spans="1:10" ht="15">
      <c r="A14" t="s">
        <v>22</v>
      </c>
      <c r="E14">
        <v>17</v>
      </c>
      <c r="F14">
        <v>36</v>
      </c>
      <c r="G14">
        <v>49</v>
      </c>
      <c r="H14">
        <v>64</v>
      </c>
      <c r="I14">
        <v>96</v>
      </c>
      <c r="J14">
        <v>41</v>
      </c>
    </row>
    <row r="15" spans="1:10" ht="15">
      <c r="A15" t="s">
        <v>23</v>
      </c>
      <c r="E15" s="4">
        <v>2960</v>
      </c>
      <c r="F15" s="4">
        <v>6308</v>
      </c>
      <c r="G15" s="4">
        <v>3878</v>
      </c>
      <c r="H15" s="4">
        <v>4250</v>
      </c>
      <c r="I15" s="4">
        <v>4779</v>
      </c>
      <c r="J15" s="4">
        <v>5623</v>
      </c>
    </row>
    <row r="16" spans="1:10" ht="15">
      <c r="A16" t="s">
        <v>25</v>
      </c>
      <c r="E16" s="4">
        <v>12051</v>
      </c>
      <c r="F16" s="4">
        <v>9877</v>
      </c>
      <c r="G16" s="4">
        <v>10728</v>
      </c>
      <c r="H16" s="4">
        <v>16449</v>
      </c>
      <c r="I16" s="4">
        <v>22645</v>
      </c>
      <c r="J16" s="4">
        <v>15924</v>
      </c>
    </row>
    <row r="17" spans="1:10" ht="15">
      <c r="A17" t="s">
        <v>24</v>
      </c>
      <c r="E17" s="4">
        <f>SUM(E10:E16)</f>
        <v>18784</v>
      </c>
      <c r="F17" s="4">
        <f>SUM(F10:F16)</f>
        <v>25576</v>
      </c>
      <c r="G17" s="4">
        <f aca="true" t="shared" si="0" ref="G17">SUM(G10:G16)</f>
        <v>26147</v>
      </c>
      <c r="H17" s="4">
        <f>SUM(H10:H16)</f>
        <v>34270</v>
      </c>
      <c r="I17" s="4">
        <f>SUM(I10:I16)</f>
        <v>42461</v>
      </c>
      <c r="J17" s="4">
        <f>SUM(J10:J16)</f>
        <v>38203</v>
      </c>
    </row>
    <row r="19" ht="15">
      <c r="A19" t="s">
        <v>67</v>
      </c>
    </row>
    <row r="20" spans="1:13" ht="15">
      <c r="A20" t="s">
        <v>18</v>
      </c>
      <c r="D20" t="s">
        <v>68</v>
      </c>
      <c r="F20">
        <v>200</v>
      </c>
      <c r="G20" s="4">
        <v>200</v>
      </c>
      <c r="H20" s="4">
        <v>200</v>
      </c>
      <c r="I20" s="4">
        <v>600</v>
      </c>
      <c r="J20" s="4">
        <v>1600</v>
      </c>
      <c r="K20" s="4">
        <v>1000</v>
      </c>
      <c r="L20" s="4">
        <v>900</v>
      </c>
      <c r="M20" s="4">
        <v>1500</v>
      </c>
    </row>
    <row r="21" spans="1:13" ht="15">
      <c r="A21" t="s">
        <v>19</v>
      </c>
      <c r="D21" t="s">
        <v>69</v>
      </c>
      <c r="F21">
        <v>1000</v>
      </c>
      <c r="G21" s="4">
        <v>1000</v>
      </c>
      <c r="H21" s="4">
        <v>2000</v>
      </c>
      <c r="I21" s="4">
        <v>2500</v>
      </c>
      <c r="J21" s="4">
        <v>3500</v>
      </c>
      <c r="K21" s="4">
        <v>4000</v>
      </c>
      <c r="L21" s="4">
        <v>5000</v>
      </c>
      <c r="M21" s="4">
        <v>5000</v>
      </c>
    </row>
    <row r="22" spans="4:13" ht="15">
      <c r="D22" t="s">
        <v>12</v>
      </c>
      <c r="F22">
        <v>2000</v>
      </c>
      <c r="G22" s="4">
        <v>3000</v>
      </c>
      <c r="H22" s="4">
        <v>4000</v>
      </c>
      <c r="I22" s="4">
        <v>4000</v>
      </c>
      <c r="J22" s="4">
        <v>5000</v>
      </c>
      <c r="K22" s="4">
        <v>4000</v>
      </c>
      <c r="L22" s="4">
        <v>6000</v>
      </c>
      <c r="M22" s="4">
        <v>6000</v>
      </c>
    </row>
    <row r="23" spans="4:13" ht="15">
      <c r="D23" t="s">
        <v>13</v>
      </c>
      <c r="F23">
        <v>8000</v>
      </c>
      <c r="G23" s="4">
        <v>9000</v>
      </c>
      <c r="H23" s="4">
        <v>10000</v>
      </c>
      <c r="I23" s="4">
        <v>11000</v>
      </c>
      <c r="J23" s="4">
        <v>13000</v>
      </c>
      <c r="K23" s="4">
        <v>15000</v>
      </c>
      <c r="L23" s="4">
        <v>14000</v>
      </c>
      <c r="M23" s="4">
        <v>15000</v>
      </c>
    </row>
    <row r="24" spans="7:13" ht="15">
      <c r="G24" s="4"/>
      <c r="H24" s="4"/>
      <c r="I24" s="4"/>
      <c r="J24" s="4"/>
      <c r="K24" s="4"/>
      <c r="L24" s="4"/>
      <c r="M24" s="4"/>
    </row>
    <row r="25" spans="7:13" ht="15">
      <c r="G25" s="4"/>
      <c r="H25" s="4"/>
      <c r="I25" s="4"/>
      <c r="J25" s="4"/>
      <c r="K25" s="4"/>
      <c r="L25" s="4"/>
      <c r="M25" s="4"/>
    </row>
    <row r="26" spans="7:13" ht="15">
      <c r="G26" s="4"/>
      <c r="H26" s="4"/>
      <c r="I26" s="4"/>
      <c r="J26" s="4"/>
      <c r="K26" s="4"/>
      <c r="L26" s="4"/>
      <c r="M26" s="4"/>
    </row>
    <row r="27" spans="7:13" ht="15">
      <c r="G27" s="4"/>
      <c r="H27" s="4"/>
      <c r="I27" s="4"/>
      <c r="J27" s="4"/>
      <c r="K27" s="4"/>
      <c r="L27" s="4"/>
      <c r="M27" s="4"/>
    </row>
    <row r="28" spans="7:13" ht="15">
      <c r="G28" s="4"/>
      <c r="H28" s="4"/>
      <c r="I28" s="4"/>
      <c r="J28" s="4"/>
      <c r="K28" s="4"/>
      <c r="L28" s="4"/>
      <c r="M28" s="4"/>
    </row>
    <row r="29" spans="7:13" ht="15">
      <c r="G29" s="4"/>
      <c r="H29" s="4"/>
      <c r="I29" s="4"/>
      <c r="J29" s="4"/>
      <c r="K29" s="4"/>
      <c r="L29" s="4"/>
      <c r="M29" s="4"/>
    </row>
    <row r="30" spans="7:13" ht="15">
      <c r="G30" s="4"/>
      <c r="H30" s="4"/>
      <c r="I30" s="4"/>
      <c r="J30" s="4"/>
      <c r="K30" s="4"/>
      <c r="L30" s="4"/>
      <c r="M30" s="4"/>
    </row>
    <row r="31" spans="7:13" ht="15">
      <c r="G31" s="4"/>
      <c r="H31" s="4"/>
      <c r="I31" s="4"/>
      <c r="J31" s="4"/>
      <c r="K31" s="4"/>
      <c r="L31" s="4"/>
      <c r="M31" s="4"/>
    </row>
    <row r="32" spans="7:13" ht="15">
      <c r="G32" s="4"/>
      <c r="H32" s="4"/>
      <c r="I32" s="4"/>
      <c r="J32" s="4"/>
      <c r="K32" s="4"/>
      <c r="L32" s="4"/>
      <c r="M32" s="4"/>
    </row>
    <row r="33" spans="7:13" ht="15">
      <c r="G33" s="4"/>
      <c r="H33" s="4"/>
      <c r="I33" s="4"/>
      <c r="J33" s="4"/>
      <c r="K33" s="4"/>
      <c r="L33" s="4"/>
      <c r="M33" s="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ublished="0"/>
  <dimension ref="A20:A29"/>
  <sheetViews>
    <sheetView workbookViewId="0" topLeftCell="A1">
      <selection activeCell="E33" sqref="E33"/>
    </sheetView>
  </sheetViews>
  <sheetFormatPr defaultColWidth="11.19921875" defaultRowHeight="15"/>
  <sheetData>
    <row r="20" ht="15">
      <c r="A20" t="s">
        <v>73</v>
      </c>
    </row>
    <row r="29" ht="15">
      <c r="A29" t="s">
        <v>75</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published="0"/>
  <dimension ref="A1:A18"/>
  <sheetViews>
    <sheetView workbookViewId="0" topLeftCell="A1">
      <selection activeCell="A4" sqref="A4"/>
    </sheetView>
  </sheetViews>
  <sheetFormatPr defaultColWidth="11.19921875" defaultRowHeight="15"/>
  <sheetData>
    <row r="1" ht="15">
      <c r="A1" t="s">
        <v>50</v>
      </c>
    </row>
    <row r="2" ht="15">
      <c r="A2" t="s">
        <v>49</v>
      </c>
    </row>
    <row r="3" ht="15">
      <c r="A3" t="s">
        <v>31</v>
      </c>
    </row>
    <row r="4" ht="15">
      <c r="A4" t="s">
        <v>52</v>
      </c>
    </row>
    <row r="5" ht="15">
      <c r="A5" t="s">
        <v>72</v>
      </c>
    </row>
    <row r="6" ht="15">
      <c r="A6" t="s">
        <v>63</v>
      </c>
    </row>
    <row r="8" ht="15">
      <c r="A8" t="s">
        <v>0</v>
      </c>
    </row>
    <row r="9" ht="15">
      <c r="A9" t="s">
        <v>1</v>
      </c>
    </row>
    <row r="10" ht="15">
      <c r="A10" t="s">
        <v>51</v>
      </c>
    </row>
    <row r="11" ht="15">
      <c r="A11" t="s">
        <v>53</v>
      </c>
    </row>
    <row r="12" ht="15">
      <c r="A12" t="s">
        <v>54</v>
      </c>
    </row>
    <row r="13" ht="15">
      <c r="A13" t="s">
        <v>55</v>
      </c>
    </row>
    <row r="14" ht="15">
      <c r="A14" t="s">
        <v>3</v>
      </c>
    </row>
    <row r="15" ht="15">
      <c r="A15" t="s">
        <v>44</v>
      </c>
    </row>
    <row r="16" ht="15">
      <c r="A16" t="s">
        <v>30</v>
      </c>
    </row>
    <row r="17" ht="15">
      <c r="A17" t="s">
        <v>77</v>
      </c>
    </row>
    <row r="18" ht="15">
      <c r="A18" t="s">
        <v>43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ublished="0"/>
  <dimension ref="A1:U12"/>
  <sheetViews>
    <sheetView workbookViewId="0" topLeftCell="A1">
      <selection activeCell="G26" sqref="G26"/>
    </sheetView>
  </sheetViews>
  <sheetFormatPr defaultColWidth="11.19921875" defaultRowHeight="15"/>
  <cols>
    <col min="1" max="1" width="30.59765625" style="0" customWidth="1"/>
  </cols>
  <sheetData>
    <row r="1" spans="2:21" ht="15">
      <c r="B1" s="2">
        <v>37802</v>
      </c>
      <c r="C1" s="2">
        <v>37833</v>
      </c>
      <c r="D1" s="2">
        <v>37864</v>
      </c>
      <c r="E1" s="2">
        <v>37894</v>
      </c>
      <c r="F1" s="2">
        <v>37925</v>
      </c>
      <c r="G1" s="2">
        <v>37955</v>
      </c>
      <c r="H1" s="2">
        <v>37986</v>
      </c>
      <c r="I1" s="2">
        <v>38017</v>
      </c>
      <c r="J1" s="2">
        <v>38046</v>
      </c>
      <c r="K1" s="2">
        <v>38077</v>
      </c>
      <c r="L1" s="2">
        <v>38107</v>
      </c>
      <c r="M1" s="2">
        <v>38138</v>
      </c>
      <c r="N1" s="2">
        <v>38168</v>
      </c>
      <c r="O1" s="2">
        <v>38199</v>
      </c>
      <c r="P1" s="2">
        <v>38230</v>
      </c>
      <c r="Q1" s="2">
        <v>38260</v>
      </c>
      <c r="R1" s="2">
        <v>38291</v>
      </c>
      <c r="S1" s="2">
        <v>38321</v>
      </c>
      <c r="T1" s="2">
        <v>38352</v>
      </c>
      <c r="U1" s="2">
        <v>38383</v>
      </c>
    </row>
    <row r="2" spans="1:21" ht="15">
      <c r="A2" t="s">
        <v>28</v>
      </c>
      <c r="B2">
        <v>126</v>
      </c>
      <c r="C2">
        <v>152</v>
      </c>
      <c r="D2">
        <v>134</v>
      </c>
      <c r="E2">
        <v>143</v>
      </c>
      <c r="F2">
        <v>169</v>
      </c>
      <c r="G2">
        <v>169</v>
      </c>
      <c r="H2">
        <v>168</v>
      </c>
      <c r="I2">
        <v>179</v>
      </c>
      <c r="J2">
        <v>179</v>
      </c>
      <c r="K2">
        <v>195</v>
      </c>
      <c r="L2">
        <v>192</v>
      </c>
      <c r="M2">
        <v>187</v>
      </c>
      <c r="N2">
        <v>197</v>
      </c>
      <c r="O2">
        <v>189</v>
      </c>
      <c r="P2">
        <v>178</v>
      </c>
      <c r="Q2">
        <v>185</v>
      </c>
      <c r="R2">
        <v>169</v>
      </c>
      <c r="S2">
        <v>203</v>
      </c>
      <c r="T2">
        <v>217</v>
      </c>
      <c r="U2">
        <v>243</v>
      </c>
    </row>
    <row r="3" spans="1:16" ht="15">
      <c r="A3" t="s">
        <v>27</v>
      </c>
      <c r="B3" s="5">
        <f aca="true" t="shared" si="0" ref="B3:C3">45228*0.0078/3</f>
        <v>117.5928</v>
      </c>
      <c r="C3" s="5">
        <f t="shared" si="0"/>
        <v>117.5928</v>
      </c>
      <c r="D3" s="5">
        <f>45228*0.0078/3</f>
        <v>117.5928</v>
      </c>
      <c r="E3" s="5">
        <f aca="true" t="shared" si="1" ref="E3:F3">45228*0.0083/3</f>
        <v>125.13080000000001</v>
      </c>
      <c r="F3" s="5">
        <f t="shared" si="1"/>
        <v>125.13080000000001</v>
      </c>
      <c r="G3" s="5">
        <f>45228*0.0083/3</f>
        <v>125.13080000000001</v>
      </c>
      <c r="H3" s="5">
        <f aca="true" t="shared" si="2" ref="H3:I3">45228*0.0099/3</f>
        <v>149.2524</v>
      </c>
      <c r="I3" s="5">
        <f t="shared" si="2"/>
        <v>149.2524</v>
      </c>
      <c r="J3" s="5">
        <f>45228*0.0099/3</f>
        <v>149.2524</v>
      </c>
      <c r="K3" s="5">
        <f>45228*0.0108/3</f>
        <v>162.8208</v>
      </c>
      <c r="L3" s="5">
        <f aca="true" t="shared" si="3" ref="L3:M3">45228*0.0108/3</f>
        <v>162.8208</v>
      </c>
      <c r="M3" s="5">
        <f t="shared" si="3"/>
        <v>162.8208</v>
      </c>
      <c r="N3">
        <v>162</v>
      </c>
      <c r="O3">
        <v>162</v>
      </c>
      <c r="P3">
        <v>162</v>
      </c>
    </row>
    <row r="4" spans="1:18" ht="15">
      <c r="A4" t="s">
        <v>26</v>
      </c>
      <c r="B4" s="8"/>
      <c r="C4" s="8"/>
      <c r="D4" s="8"/>
      <c r="E4" s="8"/>
      <c r="F4" s="8"/>
      <c r="G4" s="8"/>
      <c r="H4">
        <v>36</v>
      </c>
      <c r="I4">
        <v>36</v>
      </c>
      <c r="J4">
        <v>36</v>
      </c>
      <c r="K4">
        <v>39</v>
      </c>
      <c r="L4">
        <v>38</v>
      </c>
      <c r="M4">
        <v>40</v>
      </c>
      <c r="N4">
        <v>48</v>
      </c>
      <c r="O4">
        <v>44</v>
      </c>
      <c r="P4">
        <v>41</v>
      </c>
      <c r="Q4">
        <v>47</v>
      </c>
      <c r="R4">
        <v>44</v>
      </c>
    </row>
    <row r="5" spans="1:21" ht="15">
      <c r="A5" t="s">
        <v>66</v>
      </c>
      <c r="B5">
        <v>23</v>
      </c>
      <c r="C5">
        <v>26</v>
      </c>
      <c r="D5">
        <v>26</v>
      </c>
      <c r="E5">
        <v>47</v>
      </c>
      <c r="F5">
        <v>43</v>
      </c>
      <c r="G5">
        <v>50</v>
      </c>
      <c r="H5">
        <v>56</v>
      </c>
      <c r="I5">
        <v>55</v>
      </c>
      <c r="J5">
        <v>59</v>
      </c>
      <c r="K5">
        <v>74</v>
      </c>
      <c r="L5">
        <v>70</v>
      </c>
      <c r="M5">
        <v>77</v>
      </c>
      <c r="N5">
        <v>80</v>
      </c>
      <c r="O5">
        <v>78</v>
      </c>
      <c r="P5">
        <v>98</v>
      </c>
      <c r="Q5">
        <v>102</v>
      </c>
      <c r="R5">
        <v>98</v>
      </c>
      <c r="S5">
        <v>122</v>
      </c>
      <c r="T5">
        <v>123</v>
      </c>
      <c r="U5">
        <v>134</v>
      </c>
    </row>
    <row r="6" spans="1:12" ht="15">
      <c r="A6" t="s">
        <v>59</v>
      </c>
      <c r="E6">
        <v>19</v>
      </c>
      <c r="H6">
        <v>24</v>
      </c>
      <c r="I6">
        <v>25</v>
      </c>
      <c r="J6">
        <v>32</v>
      </c>
      <c r="K6">
        <v>40</v>
      </c>
      <c r="L6">
        <v>36</v>
      </c>
    </row>
    <row r="7" spans="1:15" ht="15">
      <c r="A7" t="s">
        <v>48</v>
      </c>
      <c r="B7">
        <v>4</v>
      </c>
      <c r="C7">
        <v>5</v>
      </c>
      <c r="D7">
        <v>6</v>
      </c>
      <c r="E7">
        <v>7</v>
      </c>
      <c r="F7">
        <v>9</v>
      </c>
      <c r="G7">
        <v>12</v>
      </c>
      <c r="H7">
        <v>15</v>
      </c>
      <c r="I7">
        <v>16</v>
      </c>
      <c r="J7">
        <v>20</v>
      </c>
      <c r="K7">
        <v>22</v>
      </c>
      <c r="L7">
        <v>25</v>
      </c>
      <c r="M7">
        <v>27</v>
      </c>
      <c r="N7">
        <v>26</v>
      </c>
      <c r="O7">
        <v>30</v>
      </c>
    </row>
    <row r="8" spans="1:19" ht="15">
      <c r="A8" t="s">
        <v>34</v>
      </c>
      <c r="H8">
        <v>24</v>
      </c>
      <c r="I8">
        <v>25</v>
      </c>
      <c r="J8">
        <v>25</v>
      </c>
      <c r="K8">
        <v>44</v>
      </c>
      <c r="L8">
        <v>45</v>
      </c>
      <c r="M8">
        <v>45</v>
      </c>
      <c r="N8">
        <v>38</v>
      </c>
      <c r="O8">
        <v>39</v>
      </c>
      <c r="P8">
        <v>39</v>
      </c>
      <c r="Q8">
        <v>40</v>
      </c>
      <c r="R8">
        <v>40</v>
      </c>
      <c r="S8">
        <v>41</v>
      </c>
    </row>
    <row r="9" spans="1:18" ht="15">
      <c r="A9" t="s">
        <v>29</v>
      </c>
      <c r="H9">
        <v>4</v>
      </c>
      <c r="I9">
        <v>6</v>
      </c>
      <c r="J9">
        <v>6</v>
      </c>
      <c r="K9">
        <v>4</v>
      </c>
      <c r="L9">
        <v>5</v>
      </c>
      <c r="M9">
        <v>7</v>
      </c>
      <c r="N9">
        <v>4</v>
      </c>
      <c r="O9">
        <v>4</v>
      </c>
      <c r="P9">
        <v>5</v>
      </c>
      <c r="Q9">
        <v>6</v>
      </c>
      <c r="R9">
        <v>8</v>
      </c>
    </row>
    <row r="11" s="11" customFormat="1" ht="15"/>
    <row r="12" spans="1:21" ht="15">
      <c r="A12" s="11" t="s">
        <v>78</v>
      </c>
      <c r="B12" s="11">
        <f>B1</f>
        <v>37802</v>
      </c>
      <c r="C12" s="11">
        <f aca="true" t="shared" si="4" ref="C12:U12">C1</f>
        <v>37833</v>
      </c>
      <c r="D12" s="11">
        <f t="shared" si="4"/>
        <v>37864</v>
      </c>
      <c r="E12" s="11">
        <f t="shared" si="4"/>
        <v>37894</v>
      </c>
      <c r="F12" s="11">
        <f t="shared" si="4"/>
        <v>37925</v>
      </c>
      <c r="G12" s="11">
        <f t="shared" si="4"/>
        <v>37955</v>
      </c>
      <c r="H12" s="11">
        <f t="shared" si="4"/>
        <v>37986</v>
      </c>
      <c r="I12" s="11">
        <f t="shared" si="4"/>
        <v>38017</v>
      </c>
      <c r="J12" s="11">
        <f t="shared" si="4"/>
        <v>38046</v>
      </c>
      <c r="K12" s="11">
        <f t="shared" si="4"/>
        <v>38077</v>
      </c>
      <c r="L12" s="11">
        <f t="shared" si="4"/>
        <v>38107</v>
      </c>
      <c r="M12" s="11">
        <f t="shared" si="4"/>
        <v>38138</v>
      </c>
      <c r="N12" s="11">
        <f t="shared" si="4"/>
        <v>38168</v>
      </c>
      <c r="O12" s="11">
        <f t="shared" si="4"/>
        <v>38199</v>
      </c>
      <c r="P12" s="11">
        <f t="shared" si="4"/>
        <v>38230</v>
      </c>
      <c r="Q12" s="11">
        <f t="shared" si="4"/>
        <v>38260</v>
      </c>
      <c r="R12" s="11">
        <f t="shared" si="4"/>
        <v>38291</v>
      </c>
      <c r="S12" s="11">
        <f t="shared" si="4"/>
        <v>38321</v>
      </c>
      <c r="T12" s="11">
        <f t="shared" si="4"/>
        <v>38352</v>
      </c>
      <c r="U12" s="11">
        <f t="shared" si="4"/>
        <v>38383</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ublished="0"/>
  <dimension ref="C1:D4"/>
  <sheetViews>
    <sheetView workbookViewId="0" topLeftCell="A1">
      <selection activeCell="D4" sqref="A1:D4"/>
    </sheetView>
  </sheetViews>
  <sheetFormatPr defaultColWidth="11.19921875" defaultRowHeight="15"/>
  <cols>
    <col min="3" max="4" width="13.5" style="7" bestFit="1" customWidth="1"/>
  </cols>
  <sheetData>
    <row r="1" spans="3:4" ht="15">
      <c r="C1"/>
      <c r="D1"/>
    </row>
    <row r="2" spans="3:4" ht="15">
      <c r="C2"/>
      <c r="D2"/>
    </row>
    <row r="3" spans="3:4" ht="15">
      <c r="C3"/>
      <c r="D3"/>
    </row>
    <row r="4" spans="3:4" ht="15">
      <c r="C4"/>
      <c r="D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White</dc:creator>
  <cp:keywords/>
  <dc:description/>
  <cp:lastModifiedBy>wextrix</cp:lastModifiedBy>
  <dcterms:created xsi:type="dcterms:W3CDTF">2008-11-15T12:08:39Z</dcterms:created>
  <dcterms:modified xsi:type="dcterms:W3CDTF">2009-04-06T12:54:20Z</dcterms:modified>
  <cp:category/>
  <cp:version/>
  <cp:contentType/>
  <cp:contentStatus/>
</cp:coreProperties>
</file>